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672"/>
  </bookViews>
  <sheets>
    <sheet name="Приложение 6" sheetId="15" r:id="rId1"/>
  </sheets>
  <definedNames>
    <definedName name="_xlnm.Print_Titles" localSheetId="0">'Приложение 6'!$14:$15</definedName>
  </definedNames>
  <calcPr calcId="162913"/>
</workbook>
</file>

<file path=xl/calcChain.xml><?xml version="1.0" encoding="utf-8"?>
<calcChain xmlns="http://schemas.openxmlformats.org/spreadsheetml/2006/main">
  <c r="O17" i="15" l="1"/>
  <c r="N25" i="15"/>
  <c r="Q52" i="15" l="1"/>
  <c r="Q43" i="15"/>
  <c r="Q34" i="15"/>
  <c r="Q17" i="15"/>
  <c r="Q16" i="15" s="1"/>
  <c r="Q24" i="15"/>
  <c r="Q25" i="15"/>
  <c r="M23" i="15"/>
  <c r="R23" i="15" s="1"/>
  <c r="M16" i="15"/>
  <c r="Q23" i="15"/>
  <c r="P36" i="15"/>
  <c r="P18" i="15"/>
  <c r="O38" i="15"/>
  <c r="O20" i="15"/>
  <c r="N38" i="15"/>
  <c r="N20" i="15"/>
  <c r="N18" i="15"/>
  <c r="O18" i="15"/>
  <c r="M18" i="15"/>
  <c r="N52" i="15"/>
  <c r="O52" i="15"/>
  <c r="P52" i="15"/>
  <c r="M52" i="15"/>
  <c r="N43" i="15"/>
  <c r="O43" i="15"/>
  <c r="P43" i="15"/>
  <c r="M43" i="15"/>
  <c r="N34" i="15"/>
  <c r="O34" i="15"/>
  <c r="P34" i="15"/>
  <c r="M34" i="15"/>
  <c r="O25" i="15"/>
  <c r="P25" i="15"/>
  <c r="M25" i="15"/>
  <c r="N24" i="15"/>
  <c r="O24" i="15"/>
  <c r="P24" i="15"/>
  <c r="M24" i="15"/>
  <c r="R24" i="15" s="1"/>
  <c r="N23" i="15"/>
  <c r="O23" i="15"/>
  <c r="P23" i="15"/>
  <c r="M20" i="15"/>
  <c r="N17" i="15"/>
  <c r="O16" i="15"/>
  <c r="P17" i="15"/>
  <c r="P16" i="15" s="1"/>
  <c r="M17" i="15"/>
  <c r="R21" i="15"/>
  <c r="R26" i="15"/>
  <c r="R30" i="15"/>
  <c r="R32" i="15"/>
  <c r="R33" i="15"/>
  <c r="R35" i="15"/>
  <c r="R39" i="15"/>
  <c r="R41" i="15"/>
  <c r="R42" i="15"/>
  <c r="R44" i="15"/>
  <c r="R48" i="15"/>
  <c r="R50" i="15"/>
  <c r="R51" i="15"/>
  <c r="R53" i="15"/>
  <c r="R57" i="15"/>
  <c r="R59" i="15"/>
  <c r="R60" i="15"/>
  <c r="N16" i="15" l="1"/>
  <c r="R17" i="15"/>
</calcChain>
</file>

<file path=xl/sharedStrings.xml><?xml version="1.0" encoding="utf-8"?>
<sst xmlns="http://schemas.openxmlformats.org/spreadsheetml/2006/main" count="91" uniqueCount="52">
  <si>
    <t>Ответственный исполнитель государственной программы</t>
  </si>
  <si>
    <t>Показатель применения меры</t>
  </si>
  <si>
    <t>Источник финансирования</t>
  </si>
  <si>
    <t>Оценка расходов, тыс. рублей</t>
  </si>
  <si>
    <t>Создание условий для реализации государственной программы</t>
  </si>
  <si>
    <t>Код аналитической программной классификации</t>
  </si>
  <si>
    <t>ГП</t>
  </si>
  <si>
    <t>Пп</t>
  </si>
  <si>
    <t>Наименование государственной программы, подпрограммы</t>
  </si>
  <si>
    <t>Территориальный фонд обязательного медицинского страхования Удмуртской Республики</t>
  </si>
  <si>
    <t>Министерство транспорта и дорожного хозяйства Удмуртской Республики</t>
  </si>
  <si>
    <t>21</t>
  </si>
  <si>
    <t>субсидии  из федерального бюджета</t>
  </si>
  <si>
    <t>субвенции из федерального бюджета</t>
  </si>
  <si>
    <t>Наименование государственной программы</t>
  </si>
  <si>
    <t>Комплексное развитие транспорта</t>
  </si>
  <si>
    <t>Развитие дорожного хозяйства</t>
  </si>
  <si>
    <t>Повышение безопасности дорожного движения</t>
  </si>
  <si>
    <t>«Развитие транспортной системы Удмуртской Республики»</t>
  </si>
  <si>
    <t>к государственной программе «Развитие транспортной системы Удмуртской Республики»</t>
  </si>
  <si>
    <t>Развитие транспортной системы Удмуртской Республики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</si>
  <si>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</si>
  <si>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</si>
  <si>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</si>
  <si>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</si>
  <si>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</si>
  <si>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</si>
  <si>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</si>
  <si>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</si>
  <si>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</si>
  <si>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</si>
  <si>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</si>
  <si>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</si>
  <si>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</si>
  <si>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1</t>
  </si>
  <si>
    <t>3</t>
  </si>
  <si>
    <t>4</t>
  </si>
  <si>
    <t xml:space="preserve">к постановлению Правительства </t>
  </si>
  <si>
    <t>Удмуртской Республики</t>
  </si>
  <si>
    <t>«Приложение 6</t>
  </si>
  <si>
    <t>».</t>
  </si>
  <si>
    <t>иные межбюджетные трансферты из федерального бюджета</t>
  </si>
  <si>
    <t>Всего</t>
  </si>
  <si>
    <t>Бюджет Удмуртской Республики, в том числе:</t>
  </si>
  <si>
    <t>Субсидии и субвенции из федерального бюджета, планируемые к получению</t>
  </si>
  <si>
    <t>Бюджеты муниципальных образований в Удмуртской Республике</t>
  </si>
  <si>
    <t>Иные источники</t>
  </si>
  <si>
    <t xml:space="preserve">Субсидии и субвенции из федерального бюджета, планируемые к получению </t>
  </si>
  <si>
    <t xml:space="preserve"> ресурсного обеспечения реализации государственной программы  за счет всех источников финансирования</t>
  </si>
  <si>
    <t>ПРОГНОЗНАЯ (СПРАВОЧНАЯ) ОЦЕНКА</t>
  </si>
  <si>
    <t>от «____» ______________ 2022 года № _____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</si>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</sst>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166" fontId="3" fillId="0" borderId="1" xfId="0" applyNumberFormat="1" applyFont="1" applyFill="1" applyBorder="1" applyAlignment="1">
      <alignment horizontal="right" vertical="top"/>
    </xf>
    <xf numFmtId="0" fontId="7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top"/>
    </xf>
    <xf numFmtId="0" fontId="6" fillId="0" borderId="2" xfId="0" applyFont="1" applyFill="1" applyBorder="1" applyAlignment="1"/>
    <xf numFmtId="0" fontId="6" fillId="0" borderId="3" xfId="0" applyFont="1" applyFill="1" applyBorder="1" applyAlignment="1"/>
    <xf numFmtId="166" fontId="3" fillId="0" borderId="0" xfId="0" applyNumberFormat="1" applyFont="1" applyFill="1"/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/>
    <xf numFmtId="166" fontId="3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3" fillId="0" borderId="2" xfId="0" applyFont="1" applyFill="1" applyBorder="1"/>
    <xf numFmtId="0" fontId="3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topLeftCell="A11" zoomScale="70" zoomScaleNormal="70" zoomScaleSheetLayoutView="65" workbookViewId="0">
      <selection activeCell="A9" sqref="A9:Q9"/>
    </sheetView>
  </sheetViews>
  <sheetFormatPr defaultColWidth="9.109375" defaultRowHeight="15.6" x14ac:dyDescent="0.3"/>
  <cols>
    <col min="1" max="1" width="7.88671875" style="5" customWidth="1"/>
    <col min="2" max="2" width="8.33203125" style="5" customWidth="1"/>
    <col min="3" max="3" width="18.88671875" style="5" customWidth="1"/>
    <col min="4" max="4" width="29.33203125" style="5" customWidth="1"/>
    <col min="5" max="5" width="13.33203125" style="5" customWidth="1"/>
    <col min="6" max="6" width="14.33203125" style="5" customWidth="1"/>
    <col min="7" max="7" width="13.88671875" style="5" customWidth="1"/>
    <col min="8" max="8" width="15.5546875" style="5" customWidth="1"/>
    <col min="9" max="9" width="14.109375" style="5" customWidth="1"/>
    <col min="10" max="10" width="13.33203125" style="5" customWidth="1"/>
    <col min="11" max="12" width="13.88671875" style="5" customWidth="1"/>
    <col min="13" max="13" width="15.33203125" style="5" customWidth="1"/>
    <col min="14" max="14" width="16.33203125" style="5" customWidth="1"/>
    <col min="15" max="15" width="13.88671875" style="5" customWidth="1"/>
    <col min="16" max="16" width="15" style="5" customWidth="1"/>
    <col min="17" max="17" width="14.109375" style="5" customWidth="1"/>
    <col min="18" max="18" width="17.6640625" style="5" hidden="1" customWidth="1"/>
    <col min="19" max="16384" width="9.109375" style="5"/>
  </cols>
  <sheetData>
    <row r="1" spans="1:18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48" t="s">
        <v>51</v>
      </c>
      <c r="O1" s="48"/>
      <c r="P1" s="48"/>
      <c r="Q1" s="48"/>
      <c r="R1" s="2"/>
    </row>
    <row r="2" spans="1:18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48" t="s">
        <v>37</v>
      </c>
      <c r="O2" s="48"/>
      <c r="P2" s="48"/>
      <c r="Q2" s="48"/>
      <c r="R2" s="2"/>
    </row>
    <row r="3" spans="1:18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48" t="s">
        <v>38</v>
      </c>
      <c r="O3" s="48"/>
      <c r="P3" s="48"/>
      <c r="Q3" s="48"/>
      <c r="R3" s="2"/>
    </row>
    <row r="4" spans="1:18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48" t="s">
        <v>50</v>
      </c>
      <c r="O4" s="48"/>
      <c r="P4" s="48"/>
      <c r="Q4" s="48"/>
      <c r="R4" s="2"/>
    </row>
    <row r="5" spans="1:18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4"/>
      <c r="O5" s="4"/>
      <c r="P5" s="4"/>
      <c r="Q5" s="4"/>
      <c r="R5" s="2"/>
    </row>
    <row r="6" spans="1:18" ht="19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49" t="s">
        <v>39</v>
      </c>
      <c r="O6" s="49"/>
      <c r="P6" s="49"/>
      <c r="Q6" s="49"/>
      <c r="R6" s="2"/>
    </row>
    <row r="7" spans="1:18" ht="37.950000000000003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41" t="s">
        <v>19</v>
      </c>
      <c r="O7" s="41"/>
      <c r="P7" s="41"/>
      <c r="Q7" s="41"/>
      <c r="R7" s="2"/>
    </row>
    <row r="8" spans="1:18" x14ac:dyDescent="0.3">
      <c r="A8" s="42" t="s">
        <v>49</v>
      </c>
      <c r="B8" s="42"/>
      <c r="C8" s="42"/>
      <c r="D8" s="42"/>
      <c r="E8" s="42"/>
      <c r="F8" s="42"/>
      <c r="G8" s="42"/>
      <c r="H8" s="43"/>
      <c r="I8" s="43"/>
      <c r="J8" s="43"/>
      <c r="K8" s="43"/>
      <c r="L8" s="43"/>
      <c r="M8" s="44"/>
      <c r="N8" s="44"/>
      <c r="O8" s="44"/>
      <c r="P8" s="44"/>
      <c r="Q8" s="44"/>
      <c r="R8" s="2"/>
    </row>
    <row r="9" spans="1:18" ht="22.2" customHeight="1" x14ac:dyDescent="0.3">
      <c r="A9" s="42" t="s">
        <v>48</v>
      </c>
      <c r="B9" s="42"/>
      <c r="C9" s="42"/>
      <c r="D9" s="42"/>
      <c r="E9" s="42"/>
      <c r="F9" s="42"/>
      <c r="G9" s="42"/>
      <c r="H9" s="43"/>
      <c r="I9" s="43"/>
      <c r="J9" s="43"/>
      <c r="K9" s="43"/>
      <c r="L9" s="43"/>
      <c r="M9" s="44"/>
      <c r="N9" s="44"/>
      <c r="O9" s="44"/>
      <c r="P9" s="44"/>
      <c r="Q9" s="44"/>
      <c r="R9" s="2"/>
    </row>
    <row r="10" spans="1:18" ht="16.5" customHeight="1" x14ac:dyDescent="0.3">
      <c r="A10" s="3" t="s">
        <v>14</v>
      </c>
      <c r="B10" s="3"/>
      <c r="C10" s="3"/>
      <c r="D10" s="2"/>
      <c r="E10" s="6" t="s">
        <v>18</v>
      </c>
      <c r="F10" s="6"/>
      <c r="G10" s="6"/>
      <c r="H10" s="6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9" customHeight="1" x14ac:dyDescent="0.3">
      <c r="A11" s="4"/>
      <c r="B11" s="4"/>
      <c r="C11" s="4"/>
      <c r="D11" s="2"/>
      <c r="E11" s="4"/>
      <c r="F11" s="4"/>
      <c r="G11" s="4"/>
      <c r="H11" s="4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3">
      <c r="A12" s="6" t="s">
        <v>0</v>
      </c>
      <c r="B12" s="6"/>
      <c r="C12" s="6"/>
      <c r="D12" s="2"/>
      <c r="E12" s="6" t="s">
        <v>10</v>
      </c>
      <c r="F12" s="6"/>
      <c r="G12" s="6"/>
      <c r="H12" s="6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7.5" customHeight="1" x14ac:dyDescent="0.3">
      <c r="A13" s="6"/>
      <c r="B13" s="6"/>
      <c r="C13" s="7"/>
      <c r="D13" s="45"/>
      <c r="E13" s="45"/>
      <c r="F13" s="45"/>
      <c r="G13" s="4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74.25" customHeight="1" x14ac:dyDescent="0.3">
      <c r="A14" s="40" t="s">
        <v>5</v>
      </c>
      <c r="B14" s="40"/>
      <c r="C14" s="40" t="s">
        <v>8</v>
      </c>
      <c r="D14" s="40" t="s">
        <v>2</v>
      </c>
      <c r="E14" s="46" t="s">
        <v>3</v>
      </c>
      <c r="F14" s="47"/>
      <c r="G14" s="47"/>
      <c r="H14" s="47"/>
      <c r="I14" s="47"/>
      <c r="J14" s="47"/>
      <c r="K14" s="47"/>
      <c r="L14" s="47"/>
      <c r="M14" s="8"/>
      <c r="N14" s="8"/>
      <c r="O14" s="8"/>
      <c r="P14" s="8"/>
      <c r="Q14" s="9"/>
      <c r="R14" s="2"/>
    </row>
    <row r="15" spans="1:18" ht="23.25" customHeight="1" x14ac:dyDescent="0.3">
      <c r="A15" s="21" t="s">
        <v>6</v>
      </c>
      <c r="B15" s="21" t="s">
        <v>7</v>
      </c>
      <c r="C15" s="40" t="s">
        <v>1</v>
      </c>
      <c r="D15" s="40"/>
      <c r="E15" s="21" t="s">
        <v>21</v>
      </c>
      <c r="F15" s="21" t="s">
        <v>22</v>
      </c>
      <c r="G15" s="21" t="s">
        <v>23</v>
      </c>
      <c r="H15" s="21" t="s">
        <v>24</v>
      </c>
      <c r="I15" s="21" t="s">
        <v>25</v>
      </c>
      <c r="J15" s="21" t="s">
        <v>26</v>
      </c>
      <c r="K15" s="21" t="s">
        <v>27</v>
      </c>
      <c r="L15" s="21" t="s">
        <v>28</v>
      </c>
      <c r="M15" s="21" t="s">
        <v>29</v>
      </c>
      <c r="N15" s="21" t="s">
        <v>30</v>
      </c>
      <c r="O15" s="21" t="s">
        <v>31</v>
      </c>
      <c r="P15" s="21" t="s">
        <v>32</v>
      </c>
      <c r="Q15" s="21" t="s">
        <v>33</v>
      </c>
      <c r="R15" s="2"/>
    </row>
    <row r="16" spans="1:18" ht="16.5" customHeight="1" x14ac:dyDescent="0.3">
      <c r="A16" s="24" t="s">
        <v>11</v>
      </c>
      <c r="B16" s="26"/>
      <c r="C16" s="26" t="s">
        <v>20</v>
      </c>
      <c r="D16" s="22" t="s">
        <v>42</v>
      </c>
      <c r="E16" s="1">
        <v>4098272.7</v>
      </c>
      <c r="F16" s="1">
        <v>9474676.5999999996</v>
      </c>
      <c r="G16" s="1">
        <v>9343403.3000000007</v>
      </c>
      <c r="H16" s="1">
        <v>9314950.0999999996</v>
      </c>
      <c r="I16" s="1">
        <v>6980228.0999999996</v>
      </c>
      <c r="J16" s="1">
        <v>5961277.7999999998</v>
      </c>
      <c r="K16" s="1">
        <v>7660802.7999999998</v>
      </c>
      <c r="L16" s="1">
        <v>8655946.5999999996</v>
      </c>
      <c r="M16" s="1">
        <f>M17+M21+M22+M23+M24</f>
        <v>9878709.5</v>
      </c>
      <c r="N16" s="1">
        <f>N17+N21+N22+N23+N24</f>
        <v>10092508.700000001</v>
      </c>
      <c r="O16" s="1">
        <f>O17+O21+O22+O23+O24</f>
        <v>11352026.9</v>
      </c>
      <c r="P16" s="1">
        <f>P17+P21+P22+P23+P24</f>
        <v>10935390.9</v>
      </c>
      <c r="Q16" s="1">
        <f>Q17+Q21+Q22+Q23+Q24</f>
        <v>9681392.2000000011</v>
      </c>
      <c r="R16" s="10"/>
    </row>
    <row r="17" spans="1:18" ht="34.5" customHeight="1" x14ac:dyDescent="0.3">
      <c r="A17" s="24"/>
      <c r="B17" s="27"/>
      <c r="C17" s="27"/>
      <c r="D17" s="23" t="s">
        <v>43</v>
      </c>
      <c r="E17" s="1">
        <v>4093520.2</v>
      </c>
      <c r="F17" s="1">
        <v>7515608.5</v>
      </c>
      <c r="G17" s="1">
        <v>4552447</v>
      </c>
      <c r="H17" s="1">
        <v>6671488.2000000002</v>
      </c>
      <c r="I17" s="1">
        <v>5578911.5</v>
      </c>
      <c r="J17" s="1">
        <v>5914098.7000000002</v>
      </c>
      <c r="K17" s="1">
        <v>7593495.4000000004</v>
      </c>
      <c r="L17" s="1">
        <v>8641961.4000000004</v>
      </c>
      <c r="M17" s="1">
        <f t="shared" ref="M17:Q18" si="0">M26+M35+M44+M53</f>
        <v>9745957.5</v>
      </c>
      <c r="N17" s="1">
        <f t="shared" si="0"/>
        <v>10064741.100000001</v>
      </c>
      <c r="O17" s="1">
        <f>O26+O35+O44+O53</f>
        <v>11326154.9</v>
      </c>
      <c r="P17" s="1">
        <f t="shared" si="0"/>
        <v>10905874.800000001</v>
      </c>
      <c r="Q17" s="1">
        <f t="shared" si="0"/>
        <v>9643648.9000000004</v>
      </c>
      <c r="R17" s="10">
        <f>SUM(E17:Q17)</f>
        <v>102247908.10000001</v>
      </c>
    </row>
    <row r="18" spans="1:18" ht="31.2" x14ac:dyDescent="0.3">
      <c r="A18" s="24"/>
      <c r="B18" s="27"/>
      <c r="C18" s="27"/>
      <c r="D18" s="23" t="s">
        <v>12</v>
      </c>
      <c r="E18" s="1">
        <v>405740</v>
      </c>
      <c r="F18" s="1">
        <v>2862190</v>
      </c>
      <c r="G18" s="1"/>
      <c r="H18" s="1"/>
      <c r="I18" s="1"/>
      <c r="J18" s="1"/>
      <c r="K18" s="1"/>
      <c r="L18" s="1"/>
      <c r="M18" s="15">
        <f t="shared" si="0"/>
        <v>0</v>
      </c>
      <c r="N18" s="15">
        <f t="shared" si="0"/>
        <v>568436.5</v>
      </c>
      <c r="O18" s="15">
        <f t="shared" si="0"/>
        <v>1159451.7</v>
      </c>
      <c r="P18" s="15">
        <f t="shared" si="0"/>
        <v>2902239.6</v>
      </c>
      <c r="Q18" s="15">
        <v>0</v>
      </c>
      <c r="R18" s="10"/>
    </row>
    <row r="19" spans="1:18" ht="34.200000000000003" customHeight="1" x14ac:dyDescent="0.3">
      <c r="A19" s="24"/>
      <c r="B19" s="27"/>
      <c r="C19" s="27"/>
      <c r="D19" s="23" t="s">
        <v>13</v>
      </c>
      <c r="E19" s="1"/>
      <c r="F19" s="1"/>
      <c r="G19" s="1"/>
      <c r="H19" s="1"/>
      <c r="I19" s="1"/>
      <c r="J19" s="1"/>
      <c r="K19" s="1"/>
      <c r="L19" s="1"/>
      <c r="M19" s="11"/>
      <c r="N19" s="11"/>
      <c r="O19" s="11"/>
      <c r="P19" s="11"/>
      <c r="Q19" s="11"/>
      <c r="R19" s="10"/>
    </row>
    <row r="20" spans="1:18" ht="46.8" x14ac:dyDescent="0.3">
      <c r="A20" s="24"/>
      <c r="B20" s="27"/>
      <c r="C20" s="27"/>
      <c r="D20" s="23" t="s">
        <v>41</v>
      </c>
      <c r="E20" s="1"/>
      <c r="F20" s="1"/>
      <c r="G20" s="1">
        <v>778779.5</v>
      </c>
      <c r="H20" s="1">
        <v>919015.6</v>
      </c>
      <c r="I20" s="1">
        <v>1091444.3</v>
      </c>
      <c r="J20" s="1">
        <v>1152142.7</v>
      </c>
      <c r="K20" s="1">
        <v>1459606.4</v>
      </c>
      <c r="L20" s="1">
        <v>1400000</v>
      </c>
      <c r="M20" s="1">
        <f>M29+M38+M47+M56</f>
        <v>1999202.3</v>
      </c>
      <c r="N20" s="1">
        <f>N29+N38+N47+N56</f>
        <v>1365831.2000000002</v>
      </c>
      <c r="O20" s="1">
        <f>O29+O38+O47+O56</f>
        <v>2233008.9</v>
      </c>
      <c r="P20" s="1"/>
      <c r="Q20" s="1"/>
      <c r="R20" s="10"/>
    </row>
    <row r="21" spans="1:18" ht="50.25" customHeight="1" x14ac:dyDescent="0.3">
      <c r="A21" s="24"/>
      <c r="B21" s="27"/>
      <c r="C21" s="27"/>
      <c r="D21" s="23" t="s">
        <v>47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0">
        <f>SUM(E21:Q21)</f>
        <v>0</v>
      </c>
    </row>
    <row r="22" spans="1:18" ht="64.2" customHeight="1" x14ac:dyDescent="0.3">
      <c r="A22" s="24"/>
      <c r="B22" s="27"/>
      <c r="C22" s="27"/>
      <c r="D22" s="23" t="s">
        <v>9</v>
      </c>
      <c r="E22" s="1"/>
      <c r="F22" s="1"/>
      <c r="G22" s="1"/>
      <c r="H22" s="1"/>
      <c r="I22" s="1"/>
      <c r="J22" s="1"/>
      <c r="K22" s="1"/>
      <c r="L22" s="1"/>
      <c r="M22" s="11"/>
      <c r="N22" s="11"/>
      <c r="O22" s="11"/>
      <c r="P22" s="11"/>
      <c r="Q22" s="11"/>
      <c r="R22" s="10"/>
    </row>
    <row r="23" spans="1:18" ht="46.8" x14ac:dyDescent="0.3">
      <c r="A23" s="24"/>
      <c r="B23" s="27"/>
      <c r="C23" s="27"/>
      <c r="D23" s="23" t="s">
        <v>45</v>
      </c>
      <c r="E23" s="1">
        <v>4752.5</v>
      </c>
      <c r="F23" s="1">
        <v>4368.3</v>
      </c>
      <c r="G23" s="1">
        <v>15940.8</v>
      </c>
      <c r="H23" s="1">
        <v>47702.5</v>
      </c>
      <c r="I23" s="1">
        <v>44990</v>
      </c>
      <c r="J23" s="1">
        <v>1142.2</v>
      </c>
      <c r="K23" s="1">
        <v>501.6</v>
      </c>
      <c r="L23" s="1">
        <v>681.3</v>
      </c>
      <c r="M23" s="1">
        <f t="shared" ref="M23:Q24" si="1">M32+M41+M50+M59</f>
        <v>3725.2</v>
      </c>
      <c r="N23" s="1">
        <f t="shared" si="1"/>
        <v>7767.6</v>
      </c>
      <c r="O23" s="1">
        <f t="shared" si="1"/>
        <v>5872</v>
      </c>
      <c r="P23" s="1">
        <f t="shared" si="1"/>
        <v>9516.1</v>
      </c>
      <c r="Q23" s="1">
        <f t="shared" si="1"/>
        <v>17743.3</v>
      </c>
      <c r="R23" s="10">
        <f>SUM(E23:Q23)</f>
        <v>164703.4</v>
      </c>
    </row>
    <row r="24" spans="1:18" ht="22.5" customHeight="1" x14ac:dyDescent="0.3">
      <c r="A24" s="25"/>
      <c r="B24" s="28"/>
      <c r="C24" s="28"/>
      <c r="D24" s="23" t="s">
        <v>46</v>
      </c>
      <c r="E24" s="1"/>
      <c r="F24" s="1">
        <v>1954699.8</v>
      </c>
      <c r="G24" s="1">
        <v>4775015.5</v>
      </c>
      <c r="H24" s="1">
        <v>2595759.4</v>
      </c>
      <c r="I24" s="1">
        <v>1356326.6</v>
      </c>
      <c r="J24" s="1">
        <v>46037</v>
      </c>
      <c r="K24" s="1">
        <v>66805.8</v>
      </c>
      <c r="L24" s="1">
        <v>13303.9</v>
      </c>
      <c r="M24" s="1">
        <f t="shared" si="1"/>
        <v>129026.8</v>
      </c>
      <c r="N24" s="1">
        <f t="shared" si="1"/>
        <v>20000</v>
      </c>
      <c r="O24" s="1">
        <f t="shared" si="1"/>
        <v>20000</v>
      </c>
      <c r="P24" s="1">
        <f t="shared" si="1"/>
        <v>20000</v>
      </c>
      <c r="Q24" s="1">
        <f t="shared" si="1"/>
        <v>20000</v>
      </c>
      <c r="R24" s="10">
        <f>SUM(E24:Q24)</f>
        <v>11016974.800000001</v>
      </c>
    </row>
    <row r="25" spans="1:18" ht="16.5" customHeight="1" x14ac:dyDescent="0.3">
      <c r="A25" s="32" t="s">
        <v>11</v>
      </c>
      <c r="B25" s="32" t="s">
        <v>34</v>
      </c>
      <c r="C25" s="29" t="s">
        <v>15</v>
      </c>
      <c r="D25" s="22" t="s">
        <v>42</v>
      </c>
      <c r="E25" s="1">
        <v>170847.8</v>
      </c>
      <c r="F25" s="1">
        <v>616752.6</v>
      </c>
      <c r="G25" s="1">
        <v>356862.9</v>
      </c>
      <c r="H25" s="1">
        <v>487941.8</v>
      </c>
      <c r="I25" s="1">
        <v>473754.1</v>
      </c>
      <c r="J25" s="1">
        <v>499196.6</v>
      </c>
      <c r="K25" s="1">
        <v>726240.8</v>
      </c>
      <c r="L25" s="1">
        <v>803174</v>
      </c>
      <c r="M25" s="1">
        <f>M26+M33</f>
        <v>1121038.3999999999</v>
      </c>
      <c r="N25" s="1">
        <f>N26+N33</f>
        <v>740366</v>
      </c>
      <c r="O25" s="1">
        <f>O26+O33</f>
        <v>427137.9</v>
      </c>
      <c r="P25" s="1">
        <f>P26+P33</f>
        <v>413616.9</v>
      </c>
      <c r="Q25" s="1">
        <f>Q26+Q33</f>
        <v>602751.6</v>
      </c>
      <c r="R25" s="10"/>
    </row>
    <row r="26" spans="1:18" ht="30" customHeight="1" x14ac:dyDescent="0.3">
      <c r="A26" s="33"/>
      <c r="B26" s="33"/>
      <c r="C26" s="30"/>
      <c r="D26" s="23" t="s">
        <v>43</v>
      </c>
      <c r="E26" s="1">
        <v>170847.8</v>
      </c>
      <c r="F26" s="1">
        <v>164941.6</v>
      </c>
      <c r="G26" s="1">
        <v>332128.3</v>
      </c>
      <c r="H26" s="1">
        <v>459869.6</v>
      </c>
      <c r="I26" s="1">
        <v>416249.8</v>
      </c>
      <c r="J26" s="1">
        <v>453159.6</v>
      </c>
      <c r="K26" s="1">
        <v>659435</v>
      </c>
      <c r="L26" s="1">
        <v>789870.1</v>
      </c>
      <c r="M26" s="1">
        <v>992011.6</v>
      </c>
      <c r="N26" s="1">
        <v>720366</v>
      </c>
      <c r="O26" s="1">
        <v>407137.9</v>
      </c>
      <c r="P26" s="1">
        <v>393616.9</v>
      </c>
      <c r="Q26" s="1">
        <v>582751.6</v>
      </c>
      <c r="R26" s="10">
        <f>SUM(E26:Q26)</f>
        <v>6542385.7999999998</v>
      </c>
    </row>
    <row r="27" spans="1:18" ht="31.2" x14ac:dyDescent="0.3">
      <c r="A27" s="33"/>
      <c r="B27" s="33"/>
      <c r="C27" s="30"/>
      <c r="D27" s="23" t="s">
        <v>12</v>
      </c>
      <c r="E27" s="12"/>
      <c r="F27" s="12"/>
      <c r="G27" s="12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0"/>
    </row>
    <row r="28" spans="1:18" ht="31.2" x14ac:dyDescent="0.3">
      <c r="A28" s="33"/>
      <c r="B28" s="33"/>
      <c r="C28" s="30"/>
      <c r="D28" s="23" t="s">
        <v>13</v>
      </c>
      <c r="E28" s="12"/>
      <c r="F28" s="12"/>
      <c r="G28" s="12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0"/>
    </row>
    <row r="29" spans="1:18" ht="46.8" x14ac:dyDescent="0.3">
      <c r="A29" s="33"/>
      <c r="B29" s="33"/>
      <c r="C29" s="30"/>
      <c r="D29" s="23" t="s">
        <v>41</v>
      </c>
      <c r="E29" s="12"/>
      <c r="F29" s="12"/>
      <c r="G29" s="12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0"/>
    </row>
    <row r="30" spans="1:18" ht="46.8" x14ac:dyDescent="0.3">
      <c r="A30" s="33"/>
      <c r="B30" s="33"/>
      <c r="C30" s="30"/>
      <c r="D30" s="23" t="s">
        <v>44</v>
      </c>
      <c r="E30" s="13"/>
      <c r="F30" s="13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0">
        <f>SUM(E30:Q30)</f>
        <v>0</v>
      </c>
    </row>
    <row r="31" spans="1:18" ht="62.4" x14ac:dyDescent="0.3">
      <c r="A31" s="33"/>
      <c r="B31" s="33"/>
      <c r="C31" s="30"/>
      <c r="D31" s="23" t="s">
        <v>9</v>
      </c>
      <c r="E31" s="13"/>
      <c r="F31" s="13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0"/>
    </row>
    <row r="32" spans="1:18" ht="46.8" x14ac:dyDescent="0.3">
      <c r="A32" s="33"/>
      <c r="B32" s="33"/>
      <c r="C32" s="30"/>
      <c r="D32" s="23" t="s">
        <v>45</v>
      </c>
      <c r="E32" s="13"/>
      <c r="F32" s="13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0">
        <f>SUM(E32:Q32)</f>
        <v>0</v>
      </c>
    </row>
    <row r="33" spans="1:18" ht="16.5" customHeight="1" x14ac:dyDescent="0.3">
      <c r="A33" s="34"/>
      <c r="B33" s="34"/>
      <c r="C33" s="31"/>
      <c r="D33" s="23" t="s">
        <v>46</v>
      </c>
      <c r="E33" s="1"/>
      <c r="F33" s="1">
        <v>451811</v>
      </c>
      <c r="G33" s="1">
        <v>24734.6</v>
      </c>
      <c r="H33" s="1">
        <v>28072.2</v>
      </c>
      <c r="I33" s="1">
        <v>57504.3</v>
      </c>
      <c r="J33" s="14">
        <v>46037</v>
      </c>
      <c r="K33" s="14">
        <v>66805.8</v>
      </c>
      <c r="L33" s="14">
        <v>13303.9</v>
      </c>
      <c r="M33" s="14">
        <v>129026.8</v>
      </c>
      <c r="N33" s="14">
        <v>20000</v>
      </c>
      <c r="O33" s="14">
        <v>20000</v>
      </c>
      <c r="P33" s="14">
        <v>20000</v>
      </c>
      <c r="Q33" s="14">
        <v>20000</v>
      </c>
      <c r="R33" s="10">
        <f>SUM(E33:Q33)</f>
        <v>897295.60000000009</v>
      </c>
    </row>
    <row r="34" spans="1:18" ht="16.5" customHeight="1" x14ac:dyDescent="0.3">
      <c r="A34" s="24" t="s">
        <v>11</v>
      </c>
      <c r="B34" s="35">
        <v>2</v>
      </c>
      <c r="C34" s="26" t="s">
        <v>16</v>
      </c>
      <c r="D34" s="22" t="s">
        <v>42</v>
      </c>
      <c r="E34" s="1">
        <v>3890745.9</v>
      </c>
      <c r="F34" s="1">
        <v>8732132.5</v>
      </c>
      <c r="G34" s="1">
        <v>8919542.6999999993</v>
      </c>
      <c r="H34" s="1">
        <v>8688171</v>
      </c>
      <c r="I34" s="1">
        <v>6367463.5</v>
      </c>
      <c r="J34" s="1">
        <v>5359659.3</v>
      </c>
      <c r="K34" s="1">
        <v>6765808</v>
      </c>
      <c r="L34" s="1">
        <v>7474507</v>
      </c>
      <c r="M34" s="1">
        <f>M35+M41+M42</f>
        <v>8428104.7999999989</v>
      </c>
      <c r="N34" s="1">
        <f>N35+N41+N42</f>
        <v>8807125</v>
      </c>
      <c r="O34" s="1">
        <f>O35+O41+O42</f>
        <v>10436443</v>
      </c>
      <c r="P34" s="1">
        <f>P35+P41+P42</f>
        <v>9936204.5</v>
      </c>
      <c r="Q34" s="1">
        <f>Q35+Q41+Q42</f>
        <v>8472694.2000000011</v>
      </c>
      <c r="R34" s="10"/>
    </row>
    <row r="35" spans="1:18" ht="31.5" customHeight="1" x14ac:dyDescent="0.3">
      <c r="A35" s="25"/>
      <c r="B35" s="36"/>
      <c r="C35" s="27"/>
      <c r="D35" s="23" t="s">
        <v>43</v>
      </c>
      <c r="E35" s="1">
        <v>3885993.4</v>
      </c>
      <c r="F35" s="1">
        <v>7224875.4000000004</v>
      </c>
      <c r="G35" s="1">
        <v>4153321</v>
      </c>
      <c r="H35" s="1">
        <v>6072781.2999999998</v>
      </c>
      <c r="I35" s="1">
        <v>5024020.2</v>
      </c>
      <c r="J35" s="1">
        <v>5358537.5999999996</v>
      </c>
      <c r="K35" s="1">
        <v>6765306.4000000004</v>
      </c>
      <c r="L35" s="1">
        <v>7473825.7000000002</v>
      </c>
      <c r="M35" s="1">
        <v>8424379.5999999996</v>
      </c>
      <c r="N35" s="1">
        <v>8799357.4000000004</v>
      </c>
      <c r="O35" s="1">
        <v>10430571</v>
      </c>
      <c r="P35" s="1">
        <v>9926688.4000000004</v>
      </c>
      <c r="Q35" s="1">
        <v>8454950.9000000004</v>
      </c>
      <c r="R35" s="10">
        <f>SUM(E35:Q35)</f>
        <v>91994608.300000012</v>
      </c>
    </row>
    <row r="36" spans="1:18" ht="31.2" x14ac:dyDescent="0.3">
      <c r="A36" s="25"/>
      <c r="B36" s="36"/>
      <c r="C36" s="27"/>
      <c r="D36" s="23" t="s">
        <v>12</v>
      </c>
      <c r="E36" s="1">
        <v>405740</v>
      </c>
      <c r="F36" s="1">
        <v>2862190</v>
      </c>
      <c r="G36" s="1"/>
      <c r="H36" s="1"/>
      <c r="I36" s="1"/>
      <c r="J36" s="11"/>
      <c r="K36" s="11"/>
      <c r="L36" s="11"/>
      <c r="M36" s="15"/>
      <c r="N36" s="1">
        <v>568436.5</v>
      </c>
      <c r="O36" s="1">
        <v>1159451.7</v>
      </c>
      <c r="P36" s="1">
        <f>1031404.4+1696143.5</f>
        <v>2727547.9</v>
      </c>
      <c r="Q36" s="11"/>
      <c r="R36" s="10"/>
    </row>
    <row r="37" spans="1:18" ht="31.2" x14ac:dyDescent="0.3">
      <c r="A37" s="25"/>
      <c r="B37" s="36"/>
      <c r="C37" s="27"/>
      <c r="D37" s="23" t="s">
        <v>13</v>
      </c>
      <c r="E37" s="12"/>
      <c r="F37" s="12"/>
      <c r="G37" s="12"/>
      <c r="H37" s="15"/>
      <c r="I37" s="15"/>
      <c r="J37" s="15"/>
      <c r="K37" s="15"/>
      <c r="L37" s="15"/>
      <c r="M37" s="15"/>
      <c r="N37" s="15"/>
      <c r="O37" s="11"/>
      <c r="P37" s="11"/>
      <c r="Q37" s="11"/>
      <c r="R37" s="10"/>
    </row>
    <row r="38" spans="1:18" ht="46.8" x14ac:dyDescent="0.3">
      <c r="A38" s="25"/>
      <c r="B38" s="36"/>
      <c r="C38" s="27"/>
      <c r="D38" s="23" t="s">
        <v>41</v>
      </c>
      <c r="E38" s="12"/>
      <c r="F38" s="12"/>
      <c r="G38" s="1">
        <v>778779.5</v>
      </c>
      <c r="H38" s="1">
        <v>919015.6</v>
      </c>
      <c r="I38" s="1">
        <v>1074594.3</v>
      </c>
      <c r="J38" s="1">
        <v>1143366.7</v>
      </c>
      <c r="K38" s="1">
        <v>1459606.4</v>
      </c>
      <c r="L38" s="1">
        <v>1400000</v>
      </c>
      <c r="M38" s="1">
        <v>1999202.3</v>
      </c>
      <c r="N38" s="1">
        <f>604201.6+608781.5</f>
        <v>1212983.1000000001</v>
      </c>
      <c r="O38" s="1">
        <f>1645333.7+412983.5</f>
        <v>2058317.2</v>
      </c>
      <c r="P38" s="1"/>
      <c r="Q38" s="11"/>
      <c r="R38" s="10"/>
    </row>
    <row r="39" spans="1:18" ht="51.6" customHeight="1" x14ac:dyDescent="0.3">
      <c r="A39" s="25"/>
      <c r="B39" s="36"/>
      <c r="C39" s="27"/>
      <c r="D39" s="23" t="s">
        <v>47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0">
        <f>SUM(E39:Q39)</f>
        <v>0</v>
      </c>
    </row>
    <row r="40" spans="1:18" ht="62.4" x14ac:dyDescent="0.3">
      <c r="A40" s="25"/>
      <c r="B40" s="36"/>
      <c r="C40" s="27"/>
      <c r="D40" s="23" t="s">
        <v>9</v>
      </c>
      <c r="E40" s="13"/>
      <c r="F40" s="13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0"/>
    </row>
    <row r="41" spans="1:18" ht="46.8" x14ac:dyDescent="0.3">
      <c r="A41" s="25"/>
      <c r="B41" s="36"/>
      <c r="C41" s="27"/>
      <c r="D41" s="23" t="s">
        <v>45</v>
      </c>
      <c r="E41" s="1">
        <v>4752.5</v>
      </c>
      <c r="F41" s="1">
        <v>4368.3</v>
      </c>
      <c r="G41" s="1">
        <v>15940.8</v>
      </c>
      <c r="H41" s="1">
        <v>47702.5</v>
      </c>
      <c r="I41" s="1">
        <v>44621</v>
      </c>
      <c r="J41" s="1">
        <v>1121.7</v>
      </c>
      <c r="K41" s="1">
        <v>501.6</v>
      </c>
      <c r="L41" s="1">
        <v>681.3</v>
      </c>
      <c r="M41" s="1">
        <v>3725.2</v>
      </c>
      <c r="N41" s="1">
        <v>7767.6</v>
      </c>
      <c r="O41" s="1">
        <v>5872</v>
      </c>
      <c r="P41" s="1">
        <v>9516.1</v>
      </c>
      <c r="Q41" s="1">
        <v>17743.3</v>
      </c>
      <c r="R41" s="10">
        <f>SUM(E41:Q41)</f>
        <v>164313.9</v>
      </c>
    </row>
    <row r="42" spans="1:18" ht="19.5" customHeight="1" x14ac:dyDescent="0.3">
      <c r="A42" s="25"/>
      <c r="B42" s="37"/>
      <c r="C42" s="28"/>
      <c r="D42" s="23" t="s">
        <v>46</v>
      </c>
      <c r="E42" s="1"/>
      <c r="F42" s="1">
        <v>1502888.8</v>
      </c>
      <c r="G42" s="1">
        <v>4750280.9000000004</v>
      </c>
      <c r="H42" s="1">
        <v>2567687.2000000002</v>
      </c>
      <c r="I42" s="1">
        <v>1298822.3</v>
      </c>
      <c r="J42" s="1"/>
      <c r="K42" s="1"/>
      <c r="L42" s="1"/>
      <c r="M42" s="11"/>
      <c r="N42" s="11"/>
      <c r="O42" s="11"/>
      <c r="P42" s="11"/>
      <c r="Q42" s="11"/>
      <c r="R42" s="10">
        <f>SUM(E42:Q42)</f>
        <v>10119679.200000001</v>
      </c>
    </row>
    <row r="43" spans="1:18" ht="15.75" customHeight="1" x14ac:dyDescent="0.3">
      <c r="A43" s="24" t="s">
        <v>11</v>
      </c>
      <c r="B43" s="24" t="s">
        <v>35</v>
      </c>
      <c r="C43" s="38" t="s">
        <v>4</v>
      </c>
      <c r="D43" s="22" t="s">
        <v>42</v>
      </c>
      <c r="E43" s="1">
        <v>36679</v>
      </c>
      <c r="F43" s="1">
        <v>39236.1</v>
      </c>
      <c r="G43" s="1">
        <v>39815.699999999997</v>
      </c>
      <c r="H43" s="1">
        <v>40921.4</v>
      </c>
      <c r="I43" s="1">
        <v>38881</v>
      </c>
      <c r="J43" s="1">
        <v>35915.800000000003</v>
      </c>
      <c r="K43" s="1">
        <v>33804.699999999997</v>
      </c>
      <c r="L43" s="1">
        <v>37603.4</v>
      </c>
      <c r="M43" s="1">
        <f>M44+M50+M51</f>
        <v>38559.5</v>
      </c>
      <c r="N43" s="1">
        <f>N44+N50+N51</f>
        <v>28825.3</v>
      </c>
      <c r="O43" s="1">
        <f>O44+O50+O51</f>
        <v>29831.599999999999</v>
      </c>
      <c r="P43" s="1">
        <f>P44+P50+P51</f>
        <v>30862.2</v>
      </c>
      <c r="Q43" s="1">
        <f>Q44+Q50+Q51</f>
        <v>32094.400000000001</v>
      </c>
      <c r="R43" s="10"/>
    </row>
    <row r="44" spans="1:18" ht="31.2" x14ac:dyDescent="0.3">
      <c r="A44" s="25"/>
      <c r="B44" s="24"/>
      <c r="C44" s="39"/>
      <c r="D44" s="23" t="s">
        <v>43</v>
      </c>
      <c r="E44" s="1">
        <v>36679</v>
      </c>
      <c r="F44" s="1">
        <v>39236.1</v>
      </c>
      <c r="G44" s="1">
        <v>39815.699999999997</v>
      </c>
      <c r="H44" s="1">
        <v>40921.4</v>
      </c>
      <c r="I44" s="1">
        <v>38881</v>
      </c>
      <c r="J44" s="1">
        <v>35915.800000000003</v>
      </c>
      <c r="K44" s="1">
        <v>33804.699999999997</v>
      </c>
      <c r="L44" s="1">
        <v>37603.4</v>
      </c>
      <c r="M44" s="1">
        <v>38559.5</v>
      </c>
      <c r="N44" s="1">
        <v>28825.3</v>
      </c>
      <c r="O44" s="1">
        <v>29831.599999999999</v>
      </c>
      <c r="P44" s="1">
        <v>30862.2</v>
      </c>
      <c r="Q44" s="1">
        <v>32094.400000000001</v>
      </c>
      <c r="R44" s="10">
        <f>SUM(E44:Q44)</f>
        <v>463030.10000000003</v>
      </c>
    </row>
    <row r="45" spans="1:18" ht="31.2" x14ac:dyDescent="0.3">
      <c r="A45" s="25"/>
      <c r="B45" s="24"/>
      <c r="C45" s="39"/>
      <c r="D45" s="23" t="s">
        <v>12</v>
      </c>
      <c r="E45" s="12"/>
      <c r="F45" s="12"/>
      <c r="G45" s="12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0"/>
    </row>
    <row r="46" spans="1:18" ht="31.2" x14ac:dyDescent="0.3">
      <c r="A46" s="25"/>
      <c r="B46" s="24"/>
      <c r="C46" s="39"/>
      <c r="D46" s="23" t="s">
        <v>13</v>
      </c>
      <c r="E46" s="12"/>
      <c r="F46" s="12"/>
      <c r="G46" s="12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0"/>
    </row>
    <row r="47" spans="1:18" ht="50.4" customHeight="1" x14ac:dyDescent="0.3">
      <c r="A47" s="25"/>
      <c r="B47" s="24"/>
      <c r="C47" s="39"/>
      <c r="D47" s="23" t="s">
        <v>41</v>
      </c>
      <c r="E47" s="12"/>
      <c r="F47" s="12"/>
      <c r="G47" s="12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0"/>
    </row>
    <row r="48" spans="1:18" ht="50.4" customHeight="1" x14ac:dyDescent="0.3">
      <c r="A48" s="25"/>
      <c r="B48" s="24"/>
      <c r="C48" s="39"/>
      <c r="D48" s="23" t="s">
        <v>44</v>
      </c>
      <c r="E48" s="13"/>
      <c r="F48" s="13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0">
        <f>SUM(E48:Q48)</f>
        <v>0</v>
      </c>
    </row>
    <row r="49" spans="1:18" ht="70.95" customHeight="1" x14ac:dyDescent="0.3">
      <c r="A49" s="25"/>
      <c r="B49" s="24"/>
      <c r="C49" s="39"/>
      <c r="D49" s="23" t="s">
        <v>9</v>
      </c>
      <c r="E49" s="13"/>
      <c r="F49" s="13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0"/>
    </row>
    <row r="50" spans="1:18" ht="54" customHeight="1" x14ac:dyDescent="0.3">
      <c r="A50" s="25"/>
      <c r="B50" s="24"/>
      <c r="C50" s="39"/>
      <c r="D50" s="23" t="s">
        <v>45</v>
      </c>
      <c r="E50" s="13"/>
      <c r="F50" s="13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0">
        <f>SUM(E50:Q50)</f>
        <v>0</v>
      </c>
    </row>
    <row r="51" spans="1:18" x14ac:dyDescent="0.3">
      <c r="A51" s="25"/>
      <c r="B51" s="24"/>
      <c r="C51" s="39"/>
      <c r="D51" s="23" t="s">
        <v>46</v>
      </c>
      <c r="E51" s="17"/>
      <c r="F51" s="17"/>
      <c r="G51" s="17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0">
        <f>SUM(E51:Q51)</f>
        <v>0</v>
      </c>
    </row>
    <row r="52" spans="1:18" ht="18" customHeight="1" x14ac:dyDescent="0.3">
      <c r="A52" s="32" t="s">
        <v>11</v>
      </c>
      <c r="B52" s="32" t="s">
        <v>36</v>
      </c>
      <c r="C52" s="29" t="s">
        <v>17</v>
      </c>
      <c r="D52" s="22" t="s">
        <v>42</v>
      </c>
      <c r="E52" s="12"/>
      <c r="F52" s="1">
        <v>86555.4</v>
      </c>
      <c r="G52" s="1">
        <v>27182</v>
      </c>
      <c r="H52" s="1">
        <v>97915.9</v>
      </c>
      <c r="I52" s="1">
        <v>100129.5</v>
      </c>
      <c r="J52" s="1">
        <v>66506.100000000006</v>
      </c>
      <c r="K52" s="1">
        <v>134949.29999999999</v>
      </c>
      <c r="L52" s="1">
        <v>340662.1</v>
      </c>
      <c r="M52" s="1">
        <f>M53+M59+M60</f>
        <v>291006.8</v>
      </c>
      <c r="N52" s="1">
        <f>N53+N59+N60</f>
        <v>516192.4</v>
      </c>
      <c r="O52" s="1">
        <f>O53+O59+O60</f>
        <v>458614.4</v>
      </c>
      <c r="P52" s="1">
        <f>P53+P59+P60</f>
        <v>554707.30000000005</v>
      </c>
      <c r="Q52" s="1">
        <f>Q53+Q59+Q60</f>
        <v>573852</v>
      </c>
      <c r="R52" s="10"/>
    </row>
    <row r="53" spans="1:18" ht="36.75" customHeight="1" x14ac:dyDescent="0.3">
      <c r="A53" s="33"/>
      <c r="B53" s="33"/>
      <c r="C53" s="30"/>
      <c r="D53" s="23" t="s">
        <v>43</v>
      </c>
      <c r="E53" s="12"/>
      <c r="F53" s="1">
        <v>86555.4</v>
      </c>
      <c r="G53" s="1">
        <v>27182</v>
      </c>
      <c r="H53" s="1">
        <v>97915.9</v>
      </c>
      <c r="I53" s="1">
        <v>99760.5</v>
      </c>
      <c r="J53" s="1">
        <v>66485.600000000006</v>
      </c>
      <c r="K53" s="1">
        <v>134949.29999999999</v>
      </c>
      <c r="L53" s="1">
        <v>340662.1</v>
      </c>
      <c r="M53" s="1">
        <v>291006.8</v>
      </c>
      <c r="N53" s="1">
        <v>516192.4</v>
      </c>
      <c r="O53" s="1">
        <v>458614.4</v>
      </c>
      <c r="P53" s="1">
        <v>554707.30000000005</v>
      </c>
      <c r="Q53" s="1">
        <v>573852</v>
      </c>
      <c r="R53" s="10">
        <f>SUM(E53:Q53)</f>
        <v>3247883.7</v>
      </c>
    </row>
    <row r="54" spans="1:18" ht="31.2" x14ac:dyDescent="0.3">
      <c r="A54" s="33"/>
      <c r="B54" s="33"/>
      <c r="C54" s="30"/>
      <c r="D54" s="23" t="s">
        <v>12</v>
      </c>
      <c r="E54" s="12"/>
      <c r="F54" s="1"/>
      <c r="G54" s="1"/>
      <c r="H54" s="15"/>
      <c r="I54" s="11"/>
      <c r="J54" s="15"/>
      <c r="K54" s="15"/>
      <c r="L54" s="15"/>
      <c r="M54" s="11"/>
      <c r="N54" s="11"/>
      <c r="O54" s="11"/>
      <c r="P54" s="1">
        <v>174691.7</v>
      </c>
      <c r="Q54" s="11"/>
      <c r="R54" s="10"/>
    </row>
    <row r="55" spans="1:18" ht="39.6" customHeight="1" x14ac:dyDescent="0.3">
      <c r="A55" s="33"/>
      <c r="B55" s="33"/>
      <c r="C55" s="30"/>
      <c r="D55" s="23" t="s">
        <v>13</v>
      </c>
      <c r="E55" s="12"/>
      <c r="F55" s="1"/>
      <c r="G55" s="1"/>
      <c r="H55" s="15"/>
      <c r="I55" s="15"/>
      <c r="J55" s="15"/>
      <c r="K55" s="15"/>
      <c r="L55" s="15"/>
      <c r="M55" s="11"/>
      <c r="N55" s="11"/>
      <c r="O55" s="11"/>
      <c r="P55" s="11"/>
      <c r="Q55" s="11"/>
      <c r="R55" s="10"/>
    </row>
    <row r="56" spans="1:18" ht="52.2" customHeight="1" x14ac:dyDescent="0.3">
      <c r="A56" s="33"/>
      <c r="B56" s="33"/>
      <c r="C56" s="30"/>
      <c r="D56" s="23" t="s">
        <v>41</v>
      </c>
      <c r="E56" s="12"/>
      <c r="F56" s="1"/>
      <c r="G56" s="1"/>
      <c r="H56" s="15"/>
      <c r="I56" s="1">
        <v>16850</v>
      </c>
      <c r="J56" s="1">
        <v>8776</v>
      </c>
      <c r="K56" s="15"/>
      <c r="L56" s="1"/>
      <c r="M56" s="1"/>
      <c r="N56" s="1">
        <v>152848.1</v>
      </c>
      <c r="O56" s="1">
        <v>174691.7</v>
      </c>
      <c r="P56" s="11"/>
      <c r="Q56" s="11"/>
      <c r="R56" s="10"/>
    </row>
    <row r="57" spans="1:18" ht="53.4" customHeight="1" x14ac:dyDescent="0.3">
      <c r="A57" s="33"/>
      <c r="B57" s="33"/>
      <c r="C57" s="30"/>
      <c r="D57" s="23" t="s">
        <v>44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0">
        <f>SUM(E57:Q57)</f>
        <v>0</v>
      </c>
    </row>
    <row r="58" spans="1:18" ht="66" customHeight="1" x14ac:dyDescent="0.3">
      <c r="A58" s="33"/>
      <c r="B58" s="33"/>
      <c r="C58" s="30"/>
      <c r="D58" s="23" t="s">
        <v>9</v>
      </c>
      <c r="E58" s="13"/>
      <c r="F58" s="13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0"/>
    </row>
    <row r="59" spans="1:18" ht="46.8" x14ac:dyDescent="0.3">
      <c r="A59" s="33"/>
      <c r="B59" s="33"/>
      <c r="C59" s="30"/>
      <c r="D59" s="23" t="s">
        <v>45</v>
      </c>
      <c r="E59" s="13"/>
      <c r="F59" s="13"/>
      <c r="G59" s="13"/>
      <c r="H59" s="11"/>
      <c r="I59" s="18">
        <v>369</v>
      </c>
      <c r="J59" s="18">
        <v>20.5</v>
      </c>
      <c r="K59" s="11"/>
      <c r="L59" s="11"/>
      <c r="M59" s="11"/>
      <c r="N59" s="11"/>
      <c r="O59" s="11"/>
      <c r="P59" s="11"/>
      <c r="Q59" s="11"/>
      <c r="R59" s="10">
        <f>SUM(E59:Q59)</f>
        <v>389.5</v>
      </c>
    </row>
    <row r="60" spans="1:18" ht="18" customHeight="1" x14ac:dyDescent="0.3">
      <c r="A60" s="34"/>
      <c r="B60" s="34"/>
      <c r="C60" s="31"/>
      <c r="D60" s="23" t="s">
        <v>46</v>
      </c>
      <c r="E60" s="17"/>
      <c r="F60" s="17"/>
      <c r="G60" s="17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0">
        <f>SUM(E60:Q60)</f>
        <v>0</v>
      </c>
    </row>
    <row r="61" spans="1:18" ht="42.6" customHeight="1" x14ac:dyDescent="0.3">
      <c r="A61" s="2"/>
      <c r="B61" s="2"/>
      <c r="C61" s="2"/>
      <c r="D61" s="2"/>
      <c r="E61" s="2"/>
      <c r="F61" s="2"/>
      <c r="G61" s="19"/>
      <c r="H61" s="19"/>
      <c r="I61" s="19"/>
      <c r="J61" s="19"/>
      <c r="K61" s="2"/>
      <c r="L61" s="2"/>
      <c r="M61" s="2"/>
      <c r="N61" s="2"/>
      <c r="O61" s="2"/>
      <c r="P61" s="2"/>
      <c r="Q61" s="20" t="s">
        <v>40</v>
      </c>
      <c r="R61" s="2"/>
    </row>
    <row r="62" spans="1:18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28">
    <mergeCell ref="N1:Q1"/>
    <mergeCell ref="N2:Q2"/>
    <mergeCell ref="N3:Q3"/>
    <mergeCell ref="N4:Q4"/>
    <mergeCell ref="N6:Q6"/>
    <mergeCell ref="A14:B14"/>
    <mergeCell ref="C14:C15"/>
    <mergeCell ref="D14:D15"/>
    <mergeCell ref="N7:Q7"/>
    <mergeCell ref="A9:Q9"/>
    <mergeCell ref="D13:G13"/>
    <mergeCell ref="A8:Q8"/>
    <mergeCell ref="E14:L14"/>
    <mergeCell ref="A16:A24"/>
    <mergeCell ref="B16:B24"/>
    <mergeCell ref="C16:C24"/>
    <mergeCell ref="C52:C60"/>
    <mergeCell ref="C25:C33"/>
    <mergeCell ref="B25:B33"/>
    <mergeCell ref="A25:A33"/>
    <mergeCell ref="B52:B60"/>
    <mergeCell ref="A52:A60"/>
    <mergeCell ref="A34:A42"/>
    <mergeCell ref="B34:B42"/>
    <mergeCell ref="C34:C42"/>
    <mergeCell ref="A43:A51"/>
    <mergeCell ref="B43:B51"/>
    <mergeCell ref="C43:C51"/>
  </mergeCells>
  <printOptions horizontalCentered="1"/>
  <pageMargins left="7.874015748031496E-2" right="0.11811023622047245" top="0.39370078740157483" bottom="0.39370078740157483" header="0.11811023622047245" footer="0.31496062992125984"/>
  <pageSetup paperSize="9" scale="53" fitToHeight="0" pageOrder="overThenDown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2013-07-16T09:51:34Z</cp:lastPrinted>
  <dcterms:created xsi:type="dcterms:W3CDTF">2006-09-28T05:33:49Z</dcterms:created>
  <dcterms:modified xsi:type="dcterms:W3CDTF">2022-08-11T09:12:05Z</dcterms:modified>
</cp:coreProperties>
</file>